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<sst xmlns="http://schemas.openxmlformats.org/spreadsheetml/2006/main" count="332" uniqueCount="248">
  <si>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</si>
  <si>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</si>
  <si>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</si>
  <si>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</si>
  <si>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</si>
  <si>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</si>
  <si>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</si>
  <si>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</si>
  <si>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</si>
  <si>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</si>
  <si>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</si>
  <si>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</si>
  <si>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</si>
  <si>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</si>
  <si>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</si>
  <si>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</si>
  <si>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</si>
  <si>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</si>
  <si>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</si>
  <si>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</si>
  <si>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</si>
  <si>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</si>
  <si>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</si>
  <si>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</si>
  <si>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</si>
  <si>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</si>
  <si>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</si>
  <si>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</si>
  <si>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</si>
  <si>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</si>
  <si>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</si>
  <si>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</si>
  <si>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</si>
  <si>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</si>
  <si>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</si>
  <si>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</si>
  <si>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</si>
  <si>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</si>
  <si>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</si>
  <si>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</si>
  <si>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</si>
  <si>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</si>
  <si>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</si>
  <si>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</si>
  <si>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</si>
  <si>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</si>
  <si>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</si>
  <si>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</si>
  <si>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</si>
  <si>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</si>
  <si>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</si>
  <si>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</si>
  <si>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</si>
  <si>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</si>
  <si>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</si>
  <si>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</si>
  <si>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</si>
  <si>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</si>
  <si>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</si>
  <si>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</si>
  <si>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</si>
  <si>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</si>
  <si>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</si>
  <si>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</si>
  <si>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</si>
  <si>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</si>
  <si>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</si>
  <si>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</si>
  <si>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</si>
  <si>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</si>
  <si>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</si>
  <si>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</si>
  <si>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</si>
  <si>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</si>
  <si>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</si>
  <si>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</si>
  <si>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</si>
  <si>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</si>
  <si>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</si>
  <si>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</si>
  <si>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</si>
  <si>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</si>
  <si>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</si>
  <si>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</si>
  <si>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</si>
  <si>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</si>
  <si>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</si>
  <si>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</si>
  <si>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</si>
  <si>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</si>
  <si>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</si>
  <si>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</si>
  <si>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</si>
  <si>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</si>
  <si>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</si>
  <si>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</si>
  <si>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</si>
  <si>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</si>
  <si>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</si>
  <si>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</si>
  <si>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</si>
  <si>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</si>
  <si>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</si>
  <si>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</si>
  <si>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</si>
  <si>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</si>
  <si>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</si>
  <si>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</si>
  <si>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</si>
  <si>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</si>
  <si>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</si>
  <si>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</si>
  <si>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</si>
  <si>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</si>
  <si>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</si>
  <si>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</si>
  <si>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</si>
  <si>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</si>
  <si>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</si>
  <si>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</si>
  <si>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</si>
  <si>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</si>
  <si>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</si>
  <si>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</si>
  <si>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</si>
  <si>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</si>
  <si>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</si>
  <si>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</si>
  <si>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</si>
  <si>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</si>
  <si>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</si>
  <si>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</si>
  <si>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</si>
  <si>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</si>
  <si>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</si>
  <si>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</si>
  <si>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</si>
  <si>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</si>
  <si>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</si>
  <si>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</si>
  <si>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</si>
  <si>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</si>
  <si>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</si>
  <si>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</si>
  <si>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</si>
  <si>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</si>
  <si>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</si>
  <si>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</si>
  <si>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</si>
  <si>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</si>
  <si>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</si>
  <si>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</si>
  <si>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</si>
  <si>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</si>
  <si>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</si>
  <si>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</si>
  <si>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</si>
  <si>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</si>
  <si>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</si>
  <si>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</si>
  <si>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</si>
  <si>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</si>
  <si>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</si>
  <si>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</si>
  <si>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</si>
  <si>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</si>
  <si>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</si>
  <si>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</si>
  <si>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</si>
  <si>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</si>
  <si>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</si>
  <si>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</si>
  <si>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</si>
  <si>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</si>
  <si>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</si>
  <si>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</si>
  <si>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</si>
  <si>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</si>
  <si>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</si>
  <si>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</si>
  <si>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</si>
  <si>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</si>
  <si>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</si>
  <si>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</si>
  <si>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</si>
  <si>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</si>
  <si>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</si>
  <si>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</si>
  <si>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</si>
  <si>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</si>
  <si>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</si>
  <si>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</si>
  <si>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</si>
  <si>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</si>
  <si>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</si>
  <si>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</si>
  <si>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</si>
  <si>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</si>
  <si>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</si>
  <si>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</si>
  <si>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</si>
  <si>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</si>
  <si>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</si>
  <si>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</si>
  <si>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</si>
  <si>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</si>
  <si>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</si>
  <si>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</si>
  <si>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</si>
  <si>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</si>
  <si>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</si>
  <si>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</si>
  <si>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</si>
  <si>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</si>
  <si>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</si>
  <si>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</si>
  <si>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</si>
  <si>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</si>
  <si>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</si>
  <si>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</si>
  <si>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</si>
  <si>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</si>
  <si>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</si>
  <si>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</si>
  <si>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</si>
  <si>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</si>
  <si>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</si>
  <si>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</si>
  <si>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</si>
  <si>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</si>
  <si>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</si>
  <si>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</si>
  <si>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</si>
  <si>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</si>
  <si>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</si>
  <si>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</si>
  <si>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</si>
  <si>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</si>
  <si>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</si>
  <si>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</si>
  <si>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</si>
  <si>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</si>
  <si>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</si>
  <si>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</si>
  <si>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</si>
  <si>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ანგარიშგების თარიღი: 30 სექტემბერი 2018</t>
  </si>
  <si>
    <t>ანგარიშგების პერიოდი: 1 იანვარი 2018 – 30 სექტემბერი 2018</t>
  </si>
  <si>
    <t>საანგარიშო პერიოდი: 1 იანვარი 2018 – 30 სექტემბერი 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</si>
</sst>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11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5">
      <c r="B2" s="244" t="s">
        <v>84</v>
      </c>
      <c r="C2" s="244"/>
      <c r="D2" s="232" t="s">
        <v>243</v>
      </c>
      <c r="E2" s="237" t="s">
        <v>238</v>
      </c>
    </row>
    <row r="3" spans="2:5" s="236" customFormat="1" ht="15">
      <c r="B3" s="245" t="s">
        <v>245</v>
      </c>
      <c r="C3" s="245"/>
      <c r="D3" s="245"/>
      <c r="E3" s="245"/>
    </row>
    <row r="4" spans="2:3" ht="15">
      <c r="B4" s="139"/>
      <c r="C4" s="139"/>
    </row>
    <row r="5" spans="2:5" ht="18" customHeight="1">
      <c r="B5" s="140"/>
      <c r="C5" s="246" t="s">
        <v>85</v>
      </c>
      <c r="D5" s="247"/>
      <c r="E5" s="247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8094234.907689041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31607265.446598805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49830.42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5812426.912846361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24909246.53509008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1595971.4441839787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9279.279999999897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6678506.65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16930056.605392363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20553889.54414042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2001037.68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5932035.9300000025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840794.2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14190648.156806862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652190.2504499612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5264560.397247165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145121974.36044508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3" t="s">
        <v>128</v>
      </c>
      <c r="D30" s="243"/>
      <c r="E30" s="243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51406672.37884575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13072992.242384546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19556686.99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2895068.109589043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612222.3481747744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8061561.86425832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95605203.93325244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6893844.683465483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29197231.291268624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11536539.102458518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49516770.42719263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145121974.36044508</v>
      </c>
    </row>
    <row r="52" s="187" customFormat="1" ht="15"/>
    <row r="53" s="187" customFormat="1" ht="15"/>
    <row r="54" spans="3:5" ht="15">
      <c r="C54" s="241"/>
      <c r="D54" s="241"/>
      <c r="E54" s="241"/>
    </row>
    <row r="55" spans="3:5" ht="15">
      <c r="C55" s="242"/>
      <c r="D55" s="242"/>
      <c r="E55" s="242"/>
    </row>
    <row r="56" spans="3:5" ht="15">
      <c r="C56" s="241"/>
      <c r="D56" s="241"/>
      <c r="E56" s="241"/>
    </row>
    <row r="57" spans="3:5" ht="15">
      <c r="C57" s="242"/>
      <c r="D57" s="242"/>
      <c r="E57" s="242"/>
    </row>
    <row r="58" spans="3:5" ht="15" customHeight="1">
      <c r="C58" s="241"/>
      <c r="D58" s="241"/>
      <c r="E58" s="241"/>
    </row>
    <row r="59" spans="3:5" ht="15">
      <c r="C59" s="242"/>
      <c r="D59" s="242"/>
      <c r="E59" s="242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8" t="s">
        <v>84</v>
      </c>
      <c r="C1" s="248"/>
      <c r="D1" s="232" t="s">
        <v>243</v>
      </c>
      <c r="E1" s="233" t="s">
        <v>239</v>
      </c>
    </row>
    <row r="2" spans="2:5" ht="15" customHeight="1">
      <c r="B2" s="245" t="s">
        <v>246</v>
      </c>
      <c r="C2" s="245"/>
      <c r="D2" s="245"/>
      <c r="E2" s="245"/>
    </row>
    <row r="3" ht="15" customHeight="1"/>
    <row r="4" spans="4:5" s="189" customFormat="1" ht="12.75" customHeight="1">
      <c r="D4" s="249" t="s">
        <v>168</v>
      </c>
      <c r="E4" s="249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50" t="s">
        <v>169</v>
      </c>
      <c r="D8" s="250"/>
      <c r="E8" s="250"/>
    </row>
    <row r="9" spans="2:5" ht="15" customHeight="1">
      <c r="B9" s="195" t="s">
        <v>91</v>
      </c>
      <c r="C9" s="196">
        <v>1</v>
      </c>
      <c r="D9" s="197" t="s">
        <v>170</v>
      </c>
      <c r="E9" s="198">
        <v>52076827.962345615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16642839.340811217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-5845461.437602725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-2133434.330770038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39146015.72836708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22668379.061222784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6331567.887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-2497678.8428298794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-3148809.0408529933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2194923.791399993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14793017.580845904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-5063107.676554658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19289890.47096652</v>
      </c>
    </row>
    <row r="23" spans="3:5" ht="9" customHeight="1">
      <c r="C23" s="171"/>
      <c r="D23" s="209"/>
      <c r="E23" s="173"/>
    </row>
    <row r="24" spans="3:5" ht="15" customHeight="1" thickBot="1">
      <c r="C24" s="250" t="s">
        <v>184</v>
      </c>
      <c r="D24" s="250"/>
      <c r="E24" s="250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7511569.658906001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18836.070819909557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-20519.325091999825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-23640.034171819923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7489612.879006271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3104271.55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237529.72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-121354.0850314301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-353887.0450694262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3099274.7900379957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438535.47208472947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4828873.561053004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24118764.032019526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50" t="s">
        <v>195</v>
      </c>
      <c r="E45" s="250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33409.19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-33409.19</v>
      </c>
    </row>
    <row r="50" spans="3:5" ht="8.25" customHeight="1">
      <c r="C50" s="171"/>
      <c r="D50" s="209"/>
      <c r="E50" s="173"/>
    </row>
    <row r="51" spans="3:5" ht="15" customHeight="1" thickBot="1">
      <c r="C51" s="250" t="s">
        <v>200</v>
      </c>
      <c r="D51" s="250"/>
      <c r="E51" s="250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1742591.1035190867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323238.0545753426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1857651.1050330892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96278.05602739725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4019758.319154916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1" t="s">
        <v>216</v>
      </c>
      <c r="D63" s="251"/>
      <c r="E63" s="251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8127635.259999998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4039339.259999991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42881.92170000001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699759.269999771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134755.23287671228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-1488343.2725291213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13572398.944068845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2035859.8416103267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11536539.102458518</v>
      </c>
    </row>
    <row r="75" ht="15">
      <c r="D75" s="230"/>
    </row>
    <row r="76" spans="3:5" ht="15">
      <c r="C76" s="241"/>
      <c r="D76" s="241"/>
      <c r="E76" s="241"/>
    </row>
    <row r="77" spans="3:5" ht="15">
      <c r="C77" s="242"/>
      <c r="D77" s="242"/>
      <c r="E77" s="242"/>
    </row>
    <row r="78" spans="3:5" ht="15">
      <c r="C78" s="241"/>
      <c r="D78" s="241"/>
      <c r="E78" s="241"/>
    </row>
    <row r="79" spans="3:5" ht="15">
      <c r="C79" s="242"/>
      <c r="D79" s="242"/>
      <c r="E79" s="242"/>
    </row>
    <row r="80" spans="3:5" ht="15">
      <c r="C80" s="241"/>
      <c r="D80" s="241"/>
      <c r="E80" s="241"/>
    </row>
    <row r="81" spans="3:5" ht="15">
      <c r="C81" s="242"/>
      <c r="D81" s="242"/>
      <c r="E81" s="242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tabSelected="1" zoomScale="80" zoomScaleNormal="80" zoomScaleSheetLayoutView="70" workbookViewId="0" topLeftCell="A1">
      <pane xSplit="2" ySplit="11" topLeftCell="C1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5" sqref="A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71" t="s">
        <v>237</v>
      </c>
      <c r="B1" s="271"/>
      <c r="C1" s="137"/>
      <c r="D1" s="137"/>
      <c r="E1" s="137"/>
      <c r="F1" s="137"/>
      <c r="G1" s="137"/>
      <c r="H1" s="137"/>
    </row>
    <row r="2" spans="1:8" ht="15">
      <c r="A2" s="234" t="s">
        <v>241</v>
      </c>
      <c r="C2" s="137"/>
      <c r="D2" s="137"/>
      <c r="E2" s="137"/>
      <c r="F2" s="137"/>
      <c r="G2" s="137"/>
      <c r="H2" s="137"/>
    </row>
    <row r="3" spans="1:8" ht="15">
      <c r="A3" s="235" t="s">
        <v>244</v>
      </c>
      <c r="C3" s="137"/>
      <c r="D3" s="137"/>
      <c r="E3" s="137"/>
      <c r="F3" s="137"/>
      <c r="G3" s="137"/>
      <c r="H3" s="137"/>
    </row>
    <row r="4" spans="1:8" ht="15">
      <c r="A4" s="235" t="s">
        <v>247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3" t="s">
        <v>82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5" t="s">
        <v>83</v>
      </c>
      <c r="AD6" s="265"/>
      <c r="AE6" s="265"/>
      <c r="AF6" s="265"/>
      <c r="AG6" s="265"/>
      <c r="AH6" s="265"/>
      <c r="AI6" s="265"/>
      <c r="AJ6" s="265"/>
      <c r="AK6" s="265"/>
      <c r="AL6" s="265"/>
    </row>
    <row r="7" spans="1:38" ht="15.75" customHeight="1" thickBot="1">
      <c r="A7" s="137"/>
      <c r="B7" s="137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1" customFormat="1" ht="89.25" customHeight="1">
      <c r="A8" s="272" t="s">
        <v>23</v>
      </c>
      <c r="B8" s="267" t="s">
        <v>70</v>
      </c>
      <c r="C8" s="278" t="s">
        <v>22</v>
      </c>
      <c r="D8" s="256"/>
      <c r="E8" s="256"/>
      <c r="F8" s="256"/>
      <c r="G8" s="256"/>
      <c r="H8" s="268" t="s">
        <v>240</v>
      </c>
      <c r="I8" s="256" t="s">
        <v>71</v>
      </c>
      <c r="J8" s="256"/>
      <c r="K8" s="256" t="s">
        <v>72</v>
      </c>
      <c r="L8" s="256"/>
      <c r="M8" s="256"/>
      <c r="N8" s="256"/>
      <c r="O8" s="256"/>
      <c r="P8" s="256" t="s">
        <v>73</v>
      </c>
      <c r="Q8" s="256"/>
      <c r="R8" s="256" t="s">
        <v>74</v>
      </c>
      <c r="S8" s="256"/>
      <c r="T8" s="256"/>
      <c r="U8" s="256"/>
      <c r="V8" s="256"/>
      <c r="W8" s="256"/>
      <c r="X8" s="256"/>
      <c r="Y8" s="256"/>
      <c r="Z8" s="256" t="s">
        <v>77</v>
      </c>
      <c r="AA8" s="267"/>
      <c r="AC8" s="255" t="s">
        <v>71</v>
      </c>
      <c r="AD8" s="256"/>
      <c r="AE8" s="256" t="s">
        <v>72</v>
      </c>
      <c r="AF8" s="256"/>
      <c r="AG8" s="256" t="s">
        <v>78</v>
      </c>
      <c r="AH8" s="256"/>
      <c r="AI8" s="256" t="s">
        <v>79</v>
      </c>
      <c r="AJ8" s="256"/>
      <c r="AK8" s="256" t="s">
        <v>77</v>
      </c>
      <c r="AL8" s="267"/>
    </row>
    <row r="9" spans="1:38" s="1" customFormat="1" ht="50.25" customHeight="1">
      <c r="A9" s="273"/>
      <c r="B9" s="275"/>
      <c r="C9" s="277" t="s">
        <v>15</v>
      </c>
      <c r="D9" s="254"/>
      <c r="E9" s="254"/>
      <c r="F9" s="254"/>
      <c r="G9" s="12" t="s">
        <v>16</v>
      </c>
      <c r="H9" s="269"/>
      <c r="I9" s="252" t="s">
        <v>0</v>
      </c>
      <c r="J9" s="252" t="s">
        <v>1</v>
      </c>
      <c r="K9" s="254" t="s">
        <v>0</v>
      </c>
      <c r="L9" s="254"/>
      <c r="M9" s="254"/>
      <c r="N9" s="254"/>
      <c r="O9" s="12" t="s">
        <v>1</v>
      </c>
      <c r="P9" s="252" t="s">
        <v>80</v>
      </c>
      <c r="Q9" s="252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2" t="s">
        <v>17</v>
      </c>
      <c r="AA9" s="259" t="s">
        <v>18</v>
      </c>
      <c r="AC9" s="25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59" t="s">
        <v>18</v>
      </c>
    </row>
    <row r="10" spans="1:38" s="1" customFormat="1" ht="102.75" customHeight="1" thickBot="1">
      <c r="A10" s="274"/>
      <c r="B10" s="276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0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60"/>
      <c r="AC10" s="258"/>
      <c r="AD10" s="253"/>
      <c r="AE10" s="253"/>
      <c r="AF10" s="253"/>
      <c r="AG10" s="253"/>
      <c r="AH10" s="253"/>
      <c r="AI10" s="253"/>
      <c r="AJ10" s="253"/>
      <c r="AK10" s="253"/>
      <c r="AL10" s="260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194</v>
      </c>
      <c r="D11" s="90">
        <f t="shared" si="0"/>
        <v>591490</v>
      </c>
      <c r="E11" s="90">
        <f t="shared" si="0"/>
        <v>0</v>
      </c>
      <c r="F11" s="90">
        <f t="shared" si="0"/>
        <v>591684</v>
      </c>
      <c r="G11" s="90">
        <f t="shared" si="0"/>
        <v>793051</v>
      </c>
      <c r="H11" s="47"/>
      <c r="I11" s="90">
        <f t="shared" si="0"/>
        <v>7512476.518702</v>
      </c>
      <c r="J11" s="90">
        <f t="shared" si="0"/>
        <v>19485.294703909603</v>
      </c>
      <c r="K11" s="90">
        <f t="shared" si="0"/>
        <v>41649.21526900015</v>
      </c>
      <c r="L11" s="90">
        <f t="shared" si="0"/>
        <v>7469920.443637</v>
      </c>
      <c r="M11" s="90">
        <f t="shared" si="0"/>
        <v>0</v>
      </c>
      <c r="N11" s="75">
        <f>SUM(N12:N15)</f>
        <v>7511569.658906001</v>
      </c>
      <c r="O11" s="90">
        <f t="shared" si="0"/>
        <v>18836.070819909557</v>
      </c>
      <c r="P11" s="90">
        <f t="shared" si="0"/>
        <v>7532088.983998001</v>
      </c>
      <c r="Q11" s="90">
        <f t="shared" si="0"/>
        <v>7489612.879006271</v>
      </c>
      <c r="R11" s="90">
        <f t="shared" si="0"/>
        <v>232496.24</v>
      </c>
      <c r="S11" s="90">
        <f t="shared" si="0"/>
        <v>2871775.3099999996</v>
      </c>
      <c r="T11" s="90">
        <f t="shared" si="0"/>
        <v>0</v>
      </c>
      <c r="U11" s="66">
        <f t="shared" si="0"/>
        <v>3104271.55</v>
      </c>
      <c r="V11" s="90">
        <f t="shared" si="0"/>
        <v>232496.24</v>
      </c>
      <c r="W11" s="90">
        <f t="shared" si="0"/>
        <v>2634245.5899999994</v>
      </c>
      <c r="X11" s="90">
        <f t="shared" si="0"/>
        <v>0</v>
      </c>
      <c r="Y11" s="66">
        <f>SUM(Y12:Y15)</f>
        <v>2866741.829999999</v>
      </c>
      <c r="Z11" s="90">
        <f t="shared" si="0"/>
        <v>2982917.4649685696</v>
      </c>
      <c r="AA11" s="91">
        <f t="shared" si="0"/>
        <v>3099274.790037996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194</v>
      </c>
      <c r="D12" s="93">
        <v>591490</v>
      </c>
      <c r="E12" s="93">
        <v>0</v>
      </c>
      <c r="F12" s="62">
        <f>SUM(C12:E12)</f>
        <v>591684</v>
      </c>
      <c r="G12" s="93">
        <v>793051</v>
      </c>
      <c r="H12" s="46"/>
      <c r="I12" s="93">
        <v>7512476.518702</v>
      </c>
      <c r="J12" s="93">
        <v>19485.294703909603</v>
      </c>
      <c r="K12" s="93">
        <v>41649.21526900015</v>
      </c>
      <c r="L12" s="93">
        <v>7469920.443637</v>
      </c>
      <c r="M12" s="93">
        <v>0</v>
      </c>
      <c r="N12" s="76">
        <f>SUM(K12:M12)</f>
        <v>7511569.658906001</v>
      </c>
      <c r="O12" s="93">
        <v>18836.070819909557</v>
      </c>
      <c r="P12" s="93">
        <v>7532088.983998001</v>
      </c>
      <c r="Q12" s="93">
        <v>7489612.879006271</v>
      </c>
      <c r="R12" s="93">
        <v>232496.24</v>
      </c>
      <c r="S12" s="93">
        <v>2871775.3099999996</v>
      </c>
      <c r="T12" s="93">
        <v>0</v>
      </c>
      <c r="U12" s="62">
        <f>SUM(R12:T12)</f>
        <v>3104271.55</v>
      </c>
      <c r="V12" s="93">
        <v>232496.24</v>
      </c>
      <c r="W12" s="93">
        <v>2634245.5899999994</v>
      </c>
      <c r="X12" s="93">
        <v>0</v>
      </c>
      <c r="Y12" s="62">
        <f>SUM(V12:X12)</f>
        <v>2866741.829999999</v>
      </c>
      <c r="Z12" s="93">
        <v>2982917.4649685696</v>
      </c>
      <c r="AA12" s="94">
        <v>3099274.790037996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5864</v>
      </c>
      <c r="E16" s="102">
        <v>0</v>
      </c>
      <c r="F16" s="65">
        <f>SUM(C16:E16)</f>
        <v>5864</v>
      </c>
      <c r="G16" s="102">
        <v>496</v>
      </c>
      <c r="H16" s="47"/>
      <c r="I16" s="102">
        <v>146218.4000000001</v>
      </c>
      <c r="J16" s="102">
        <v>0</v>
      </c>
      <c r="K16" s="102">
        <v>0</v>
      </c>
      <c r="L16" s="102">
        <v>146218.4000000001</v>
      </c>
      <c r="M16" s="102">
        <v>0</v>
      </c>
      <c r="N16" s="79">
        <f>SUM(K16:M16)</f>
        <v>146218.4000000001</v>
      </c>
      <c r="O16" s="102">
        <v>0</v>
      </c>
      <c r="P16" s="102">
        <v>136831.7018770001</v>
      </c>
      <c r="Q16" s="102">
        <v>136831.7018770001</v>
      </c>
      <c r="R16" s="102">
        <v>0</v>
      </c>
      <c r="S16" s="102">
        <v>52116.51000000002</v>
      </c>
      <c r="T16" s="102">
        <v>0</v>
      </c>
      <c r="U16" s="65">
        <f>SUM(R16:T16)</f>
        <v>52116.51000000002</v>
      </c>
      <c r="V16" s="102">
        <v>0</v>
      </c>
      <c r="W16" s="102">
        <v>52116.51000000002</v>
      </c>
      <c r="X16" s="102">
        <v>0</v>
      </c>
      <c r="Y16" s="65">
        <f>SUM(V16:X16)</f>
        <v>52116.51000000002</v>
      </c>
      <c r="Z16" s="102">
        <v>59446.23060800001</v>
      </c>
      <c r="AA16" s="103">
        <v>59446.23060800001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4829</v>
      </c>
      <c r="D17" s="90">
        <f>SUM(D18:D19)</f>
        <v>5485</v>
      </c>
      <c r="E17" s="90">
        <f>SUM(E18:E19)</f>
        <v>297</v>
      </c>
      <c r="F17" s="66">
        <f>SUM(F18:F19)</f>
        <v>10611</v>
      </c>
      <c r="G17" s="90">
        <f>SUM(G18:G19)</f>
        <v>11447</v>
      </c>
      <c r="H17" s="50"/>
      <c r="I17" s="90">
        <f aca="true" t="shared" si="1" ref="I17:AA17">SUM(I18:I19)</f>
        <v>851223.6583880002</v>
      </c>
      <c r="J17" s="90">
        <f t="shared" si="1"/>
        <v>104396.75962380595</v>
      </c>
      <c r="K17" s="90">
        <f t="shared" si="1"/>
        <v>485093.5194780007</v>
      </c>
      <c r="L17" s="90">
        <f t="shared" si="1"/>
        <v>298433.04271699867</v>
      </c>
      <c r="M17" s="90">
        <f t="shared" si="1"/>
        <v>27011.22834899998</v>
      </c>
      <c r="N17" s="75">
        <f t="shared" si="1"/>
        <v>810537.7905439994</v>
      </c>
      <c r="O17" s="90">
        <f t="shared" si="1"/>
        <v>97363.8376958062</v>
      </c>
      <c r="P17" s="90">
        <f t="shared" si="1"/>
        <v>843178.266201993</v>
      </c>
      <c r="Q17" s="90">
        <f t="shared" si="1"/>
        <v>742861.0970996177</v>
      </c>
      <c r="R17" s="90">
        <f t="shared" si="1"/>
        <v>0</v>
      </c>
      <c r="S17" s="90">
        <f t="shared" si="1"/>
        <v>4732.570000000001</v>
      </c>
      <c r="T17" s="90">
        <f t="shared" si="1"/>
        <v>0</v>
      </c>
      <c r="U17" s="66">
        <f t="shared" si="1"/>
        <v>4732.570000000001</v>
      </c>
      <c r="V17" s="90">
        <f t="shared" si="1"/>
        <v>0</v>
      </c>
      <c r="W17" s="90">
        <f t="shared" si="1"/>
        <v>4732.570000000001</v>
      </c>
      <c r="X17" s="90">
        <f t="shared" si="1"/>
        <v>0</v>
      </c>
      <c r="Y17" s="66">
        <f t="shared" si="1"/>
        <v>4732.570000000001</v>
      </c>
      <c r="Z17" s="90">
        <f t="shared" si="1"/>
        <v>54142.64</v>
      </c>
      <c r="AA17" s="91">
        <f t="shared" si="1"/>
        <v>54142.64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589</v>
      </c>
      <c r="D18" s="105">
        <v>1</v>
      </c>
      <c r="E18" s="105">
        <v>4</v>
      </c>
      <c r="F18" s="67">
        <f>SUM(C18:E18)</f>
        <v>594</v>
      </c>
      <c r="G18" s="105">
        <v>555</v>
      </c>
      <c r="H18" s="49"/>
      <c r="I18" s="105">
        <v>201766.7042140006</v>
      </c>
      <c r="J18" s="105">
        <v>102933.92762380595</v>
      </c>
      <c r="K18" s="105">
        <v>196039.98408400026</v>
      </c>
      <c r="L18" s="105">
        <v>314.712</v>
      </c>
      <c r="M18" s="105">
        <v>2592.2</v>
      </c>
      <c r="N18" s="80">
        <f>SUM(K18:M18)</f>
        <v>198946.89608400027</v>
      </c>
      <c r="O18" s="105">
        <v>95901.0056958062</v>
      </c>
      <c r="P18" s="105">
        <v>179022.10065399992</v>
      </c>
      <c r="Q18" s="105">
        <v>79666.7903536246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26151</v>
      </c>
      <c r="AA18" s="106">
        <v>26151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4240</v>
      </c>
      <c r="D19" s="108">
        <v>5484</v>
      </c>
      <c r="E19" s="108">
        <v>293</v>
      </c>
      <c r="F19" s="68">
        <f>SUM(C19:E19)</f>
        <v>10017</v>
      </c>
      <c r="G19" s="108">
        <v>10892</v>
      </c>
      <c r="H19" s="48"/>
      <c r="I19" s="108">
        <v>649456.9541739996</v>
      </c>
      <c r="J19" s="108">
        <v>1462.8320000000003</v>
      </c>
      <c r="K19" s="108">
        <v>289053.5353940004</v>
      </c>
      <c r="L19" s="108">
        <v>298118.33071699867</v>
      </c>
      <c r="M19" s="108">
        <v>24419.02834899998</v>
      </c>
      <c r="N19" s="81">
        <f>SUM(K19:M19)</f>
        <v>611590.8944599992</v>
      </c>
      <c r="O19" s="108">
        <v>1462.8320000000003</v>
      </c>
      <c r="P19" s="108">
        <v>664156.165547993</v>
      </c>
      <c r="Q19" s="108">
        <v>663194.3067459931</v>
      </c>
      <c r="R19" s="108">
        <v>0</v>
      </c>
      <c r="S19" s="108">
        <v>4732.570000000001</v>
      </c>
      <c r="T19" s="108">
        <v>0</v>
      </c>
      <c r="U19" s="68">
        <f>SUM(R19:T19)</f>
        <v>4732.570000000001</v>
      </c>
      <c r="V19" s="108">
        <v>0</v>
      </c>
      <c r="W19" s="108">
        <v>4732.570000000001</v>
      </c>
      <c r="X19" s="108">
        <v>0</v>
      </c>
      <c r="Y19" s="68">
        <f>SUM(V19:X19)</f>
        <v>4732.570000000001</v>
      </c>
      <c r="Z19" s="108">
        <v>27991.64</v>
      </c>
      <c r="AA19" s="109">
        <v>27991.64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126</v>
      </c>
      <c r="D20" s="111">
        <v>0</v>
      </c>
      <c r="E20" s="111">
        <v>0</v>
      </c>
      <c r="F20" s="69">
        <f>SUM(C20:E20)</f>
        <v>126</v>
      </c>
      <c r="G20" s="111">
        <v>195</v>
      </c>
      <c r="H20" s="47"/>
      <c r="I20" s="111">
        <v>3929.887487000001</v>
      </c>
      <c r="J20" s="111">
        <v>3442.3854903104143</v>
      </c>
      <c r="K20" s="111">
        <v>3583.396932000001</v>
      </c>
      <c r="L20" s="111">
        <v>0</v>
      </c>
      <c r="M20" s="111">
        <v>0</v>
      </c>
      <c r="N20" s="82">
        <f>SUM(K20:M20)</f>
        <v>3583.396932000001</v>
      </c>
      <c r="O20" s="111">
        <v>3129.9082993104066</v>
      </c>
      <c r="P20" s="111">
        <v>12847.872501999997</v>
      </c>
      <c r="Q20" s="111">
        <v>2010.233007342741</v>
      </c>
      <c r="R20" s="111">
        <v>36000</v>
      </c>
      <c r="S20" s="111">
        <v>0</v>
      </c>
      <c r="T20" s="111">
        <v>0</v>
      </c>
      <c r="U20" s="69">
        <f>SUM(R20:T20)</f>
        <v>36000</v>
      </c>
      <c r="V20" s="111">
        <v>3600</v>
      </c>
      <c r="W20" s="111">
        <v>0</v>
      </c>
      <c r="X20" s="111">
        <v>0</v>
      </c>
      <c r="Y20" s="69">
        <f>SUM(V20:X20)</f>
        <v>3600</v>
      </c>
      <c r="Z20" s="111">
        <v>36000</v>
      </c>
      <c r="AA20" s="112">
        <v>3600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6807</v>
      </c>
      <c r="D21" s="90">
        <f t="shared" si="3"/>
        <v>8463</v>
      </c>
      <c r="E21" s="90">
        <f t="shared" si="3"/>
        <v>946</v>
      </c>
      <c r="F21" s="66">
        <f t="shared" si="3"/>
        <v>16216</v>
      </c>
      <c r="G21" s="90">
        <f t="shared" si="3"/>
        <v>17597</v>
      </c>
      <c r="H21" s="90">
        <f t="shared" si="3"/>
        <v>16216</v>
      </c>
      <c r="I21" s="90">
        <f t="shared" si="3"/>
        <v>16232272.675725004</v>
      </c>
      <c r="J21" s="90">
        <f t="shared" si="3"/>
        <v>149848.56824339478</v>
      </c>
      <c r="K21" s="90">
        <f t="shared" si="3"/>
        <v>5281178.619688016</v>
      </c>
      <c r="L21" s="90">
        <f t="shared" si="3"/>
        <v>9114673.018103</v>
      </c>
      <c r="M21" s="90">
        <f t="shared" si="3"/>
        <v>594446.290429998</v>
      </c>
      <c r="N21" s="75">
        <f t="shared" si="3"/>
        <v>14990297.928221013</v>
      </c>
      <c r="O21" s="90">
        <f t="shared" si="3"/>
        <v>146691.2233113948</v>
      </c>
      <c r="P21" s="90">
        <f t="shared" si="3"/>
        <v>16990178.71241278</v>
      </c>
      <c r="Q21" s="90">
        <f t="shared" si="3"/>
        <v>16788986.66211284</v>
      </c>
      <c r="R21" s="90">
        <f t="shared" si="3"/>
        <v>4196917.189841484</v>
      </c>
      <c r="S21" s="90">
        <f t="shared" si="3"/>
        <v>6878063.330158515</v>
      </c>
      <c r="T21" s="90">
        <f t="shared" si="3"/>
        <v>2777269.7600000007</v>
      </c>
      <c r="U21" s="66">
        <f t="shared" si="3"/>
        <v>13852250.280000001</v>
      </c>
      <c r="V21" s="90">
        <f t="shared" si="3"/>
        <v>4195799.6998414835</v>
      </c>
      <c r="W21" s="90">
        <f t="shared" si="3"/>
        <v>6877710.490158515</v>
      </c>
      <c r="X21" s="90">
        <f t="shared" si="3"/>
        <v>1219508.1300000008</v>
      </c>
      <c r="Y21" s="66">
        <f t="shared" si="3"/>
        <v>12293018.319999998</v>
      </c>
      <c r="Z21" s="90">
        <f t="shared" si="3"/>
        <v>10822523.017567307</v>
      </c>
      <c r="AA21" s="91">
        <f t="shared" si="3"/>
        <v>10510688.924233973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6807</v>
      </c>
      <c r="D22" s="93">
        <v>8463</v>
      </c>
      <c r="E22" s="93">
        <v>946</v>
      </c>
      <c r="F22" s="62">
        <f>SUM(C22:E22)</f>
        <v>16216</v>
      </c>
      <c r="G22" s="93">
        <v>17597</v>
      </c>
      <c r="H22" s="93">
        <f>F22</f>
        <v>16216</v>
      </c>
      <c r="I22" s="93">
        <v>16232272.675725004</v>
      </c>
      <c r="J22" s="93">
        <v>149848.56824339478</v>
      </c>
      <c r="K22" s="93">
        <v>5281178.619688016</v>
      </c>
      <c r="L22" s="93">
        <v>9114673.018103</v>
      </c>
      <c r="M22" s="93">
        <v>594446.290429998</v>
      </c>
      <c r="N22" s="76">
        <f>SUM(K22:M22)</f>
        <v>14990297.928221013</v>
      </c>
      <c r="O22" s="93">
        <v>146691.2233113948</v>
      </c>
      <c r="P22" s="93">
        <v>16990178.71241278</v>
      </c>
      <c r="Q22" s="93">
        <v>16788986.66211284</v>
      </c>
      <c r="R22" s="93">
        <v>4196917.189841484</v>
      </c>
      <c r="S22" s="93">
        <v>6878063.330158515</v>
      </c>
      <c r="T22" s="93">
        <v>2777269.7600000007</v>
      </c>
      <c r="U22" s="62">
        <f>SUM(R22:T22)</f>
        <v>13852250.280000001</v>
      </c>
      <c r="V22" s="93">
        <v>4195799.6998414835</v>
      </c>
      <c r="W22" s="93">
        <v>6877710.490158515</v>
      </c>
      <c r="X22" s="93">
        <v>1219508.1300000008</v>
      </c>
      <c r="Y22" s="62">
        <f>SUM(V22:X22)</f>
        <v>12293018.319999998</v>
      </c>
      <c r="Z22" s="93">
        <v>10822523.017567307</v>
      </c>
      <c r="AA22" s="94">
        <v>10510688.924233973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17886</v>
      </c>
      <c r="D24" s="114">
        <f t="shared" si="5"/>
        <v>534943</v>
      </c>
      <c r="E24" s="114">
        <f t="shared" si="5"/>
        <v>759</v>
      </c>
      <c r="F24" s="70">
        <f t="shared" si="5"/>
        <v>553588</v>
      </c>
      <c r="G24" s="114">
        <f t="shared" si="5"/>
        <v>82951</v>
      </c>
      <c r="H24" s="114">
        <f t="shared" si="5"/>
        <v>553509</v>
      </c>
      <c r="I24" s="114">
        <f t="shared" si="5"/>
        <v>4664185.340133229</v>
      </c>
      <c r="J24" s="114">
        <f t="shared" si="5"/>
        <v>188525.96068000008</v>
      </c>
      <c r="K24" s="114">
        <f t="shared" si="5"/>
        <v>1751533.5077076438</v>
      </c>
      <c r="L24" s="114">
        <f t="shared" si="5"/>
        <v>2641308.421394605</v>
      </c>
      <c r="M24" s="114">
        <f t="shared" si="5"/>
        <v>122283.48745299941</v>
      </c>
      <c r="N24" s="15">
        <f t="shared" si="5"/>
        <v>4515125.416555248</v>
      </c>
      <c r="O24" s="114">
        <f t="shared" si="5"/>
        <v>188495.4286530001</v>
      </c>
      <c r="P24" s="114">
        <f t="shared" si="5"/>
        <v>4557707.394083185</v>
      </c>
      <c r="Q24" s="114">
        <f t="shared" si="5"/>
        <v>4409710.6462472975</v>
      </c>
      <c r="R24" s="114">
        <f t="shared" si="5"/>
        <v>563781.2100122549</v>
      </c>
      <c r="S24" s="114">
        <f t="shared" si="5"/>
        <v>936388.9905991374</v>
      </c>
      <c r="T24" s="114">
        <f t="shared" si="5"/>
        <v>53609.36</v>
      </c>
      <c r="U24" s="70">
        <f t="shared" si="5"/>
        <v>1553779.5606113921</v>
      </c>
      <c r="V24" s="114">
        <f t="shared" si="5"/>
        <v>563781.2100122549</v>
      </c>
      <c r="W24" s="114">
        <f t="shared" si="5"/>
        <v>936388.9905991374</v>
      </c>
      <c r="X24" s="114">
        <f t="shared" si="5"/>
        <v>53609.36</v>
      </c>
      <c r="Y24" s="70">
        <f t="shared" si="5"/>
        <v>1553779.5606113921</v>
      </c>
      <c r="Z24" s="114">
        <f t="shared" si="5"/>
        <v>1806013.9796166865</v>
      </c>
      <c r="AA24" s="115">
        <f t="shared" si="5"/>
        <v>1673337.9136166866</v>
      </c>
      <c r="AC24" s="113">
        <f aca="true" t="shared" si="6" ref="AC24:AL24">SUM(AC25:AC27)</f>
        <v>1398880.6080882354</v>
      </c>
      <c r="AD24" s="114">
        <f t="shared" si="6"/>
        <v>0</v>
      </c>
      <c r="AE24" s="114">
        <f t="shared" si="6"/>
        <v>1398880.6080882354</v>
      </c>
      <c r="AF24" s="114">
        <f t="shared" si="6"/>
        <v>0</v>
      </c>
      <c r="AG24" s="114">
        <f t="shared" si="6"/>
        <v>1240487.456815181</v>
      </c>
      <c r="AH24" s="114">
        <f t="shared" si="6"/>
        <v>1240487.456815181</v>
      </c>
      <c r="AI24" s="114">
        <f t="shared" si="6"/>
        <v>32584.240611392153</v>
      </c>
      <c r="AJ24" s="114">
        <f t="shared" si="6"/>
        <v>32584.240611392153</v>
      </c>
      <c r="AK24" s="114">
        <f t="shared" si="6"/>
        <v>82509.25384668628</v>
      </c>
      <c r="AL24" s="115">
        <f t="shared" si="6"/>
        <v>82509.25384668628</v>
      </c>
    </row>
    <row r="25" spans="1:38" ht="24.75" customHeight="1">
      <c r="A25" s="17"/>
      <c r="B25" s="6" t="s">
        <v>42</v>
      </c>
      <c r="C25" s="125">
        <v>11077</v>
      </c>
      <c r="D25" s="93">
        <v>520723</v>
      </c>
      <c r="E25" s="93">
        <v>0</v>
      </c>
      <c r="F25" s="62">
        <f>SUM(C25:E25)</f>
        <v>531800</v>
      </c>
      <c r="G25" s="93">
        <v>56540</v>
      </c>
      <c r="H25" s="93">
        <f>F25</f>
        <v>531800</v>
      </c>
      <c r="I25" s="93">
        <v>1398880.6080882354</v>
      </c>
      <c r="J25" s="93">
        <v>0</v>
      </c>
      <c r="K25" s="93">
        <v>76380.04656862745</v>
      </c>
      <c r="L25" s="93">
        <v>1322500.561519608</v>
      </c>
      <c r="M25" s="93">
        <v>0</v>
      </c>
      <c r="N25" s="76">
        <f>SUM(K25:M25)</f>
        <v>1398880.6080882354</v>
      </c>
      <c r="O25" s="93">
        <v>0</v>
      </c>
      <c r="P25" s="93">
        <v>1240487.456815181</v>
      </c>
      <c r="Q25" s="93">
        <v>1240487.456815181</v>
      </c>
      <c r="R25" s="93">
        <v>2290.010012254902</v>
      </c>
      <c r="S25" s="93">
        <v>30294.230599137252</v>
      </c>
      <c r="T25" s="93">
        <v>0</v>
      </c>
      <c r="U25" s="62">
        <f>SUM(R25:T25)</f>
        <v>32584.240611392153</v>
      </c>
      <c r="V25" s="93">
        <v>2290.010012254902</v>
      </c>
      <c r="W25" s="93">
        <v>30294.230599137252</v>
      </c>
      <c r="X25" s="93">
        <v>0</v>
      </c>
      <c r="Y25" s="62">
        <f>SUM(V25:X25)</f>
        <v>32584.240611392153</v>
      </c>
      <c r="Z25" s="93">
        <v>82509.25384668628</v>
      </c>
      <c r="AA25" s="94">
        <v>82509.25384668628</v>
      </c>
      <c r="AC25" s="92">
        <v>1398880.6080882354</v>
      </c>
      <c r="AD25" s="93">
        <v>0</v>
      </c>
      <c r="AE25" s="93">
        <v>1398880.6080882354</v>
      </c>
      <c r="AF25" s="93">
        <v>0</v>
      </c>
      <c r="AG25" s="93">
        <v>1240487.456815181</v>
      </c>
      <c r="AH25" s="93">
        <v>1240487.456815181</v>
      </c>
      <c r="AI25" s="93">
        <v>32584.240611392153</v>
      </c>
      <c r="AJ25" s="93">
        <v>32584.240611392153</v>
      </c>
      <c r="AK25" s="93">
        <v>82509.25384668628</v>
      </c>
      <c r="AL25" s="94">
        <v>82509.25384668628</v>
      </c>
    </row>
    <row r="26" spans="1:38" ht="24.75" customHeight="1">
      <c r="A26" s="18"/>
      <c r="B26" s="7" t="s">
        <v>3</v>
      </c>
      <c r="C26" s="32">
        <v>6730</v>
      </c>
      <c r="D26" s="129">
        <v>14220</v>
      </c>
      <c r="E26" s="129">
        <v>759</v>
      </c>
      <c r="F26" s="60">
        <f>SUM(C26:E26)</f>
        <v>21709</v>
      </c>
      <c r="G26" s="129">
        <v>26332</v>
      </c>
      <c r="H26" s="129">
        <f>F26</f>
        <v>21709</v>
      </c>
      <c r="I26" s="129">
        <v>2487656.024118994</v>
      </c>
      <c r="J26" s="129">
        <v>13964.428672000093</v>
      </c>
      <c r="K26" s="129">
        <v>922419.2471240164</v>
      </c>
      <c r="L26" s="129">
        <v>1318807.859874997</v>
      </c>
      <c r="M26" s="129">
        <v>122283.48745299941</v>
      </c>
      <c r="N26" s="57">
        <f>SUM(K26:M26)</f>
        <v>2363510.594452013</v>
      </c>
      <c r="O26" s="129">
        <v>13933.896645000099</v>
      </c>
      <c r="P26" s="129">
        <v>2576549.1556010046</v>
      </c>
      <c r="Q26" s="129">
        <v>2559467.7693640045</v>
      </c>
      <c r="R26" s="129">
        <v>506862.06</v>
      </c>
      <c r="S26" s="129">
        <v>906094.7600000001</v>
      </c>
      <c r="T26" s="129">
        <v>53609.36</v>
      </c>
      <c r="U26" s="60">
        <f>SUM(R26:T26)</f>
        <v>1466566.1800000002</v>
      </c>
      <c r="V26" s="129">
        <v>506862.06</v>
      </c>
      <c r="W26" s="129">
        <v>906094.7600000001</v>
      </c>
      <c r="X26" s="129">
        <v>53609.36</v>
      </c>
      <c r="Y26" s="60">
        <f>SUM(V26:X26)</f>
        <v>1466566.1800000002</v>
      </c>
      <c r="Z26" s="129">
        <v>1462108.2300000002</v>
      </c>
      <c r="AA26" s="130">
        <v>1462108.2300000002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79</v>
      </c>
      <c r="D27" s="119">
        <v>0</v>
      </c>
      <c r="E27" s="119">
        <v>0</v>
      </c>
      <c r="F27" s="71">
        <f>SUM(C27:E27)</f>
        <v>79</v>
      </c>
      <c r="G27" s="119">
        <v>79</v>
      </c>
      <c r="H27" s="48"/>
      <c r="I27" s="119">
        <v>777648.707926</v>
      </c>
      <c r="J27" s="119">
        <v>174561.53200799998</v>
      </c>
      <c r="K27" s="119">
        <v>752734.214015</v>
      </c>
      <c r="L27" s="119">
        <v>0</v>
      </c>
      <c r="M27" s="119">
        <v>0</v>
      </c>
      <c r="N27" s="83">
        <f>SUM(K27:M27)</f>
        <v>752734.214015</v>
      </c>
      <c r="O27" s="119">
        <v>174561.532008</v>
      </c>
      <c r="P27" s="119">
        <v>740670.7816669998</v>
      </c>
      <c r="Q27" s="119">
        <v>609755.4200681121</v>
      </c>
      <c r="R27" s="119">
        <v>54629.14</v>
      </c>
      <c r="S27" s="119">
        <v>0</v>
      </c>
      <c r="T27" s="119">
        <v>0</v>
      </c>
      <c r="U27" s="71">
        <f>SUM(R27:T27)</f>
        <v>54629.14</v>
      </c>
      <c r="V27" s="119">
        <v>54629.14</v>
      </c>
      <c r="W27" s="119">
        <v>0</v>
      </c>
      <c r="X27" s="119">
        <v>0</v>
      </c>
      <c r="Y27" s="71">
        <f>SUM(V27:X27)</f>
        <v>54629.14</v>
      </c>
      <c r="Z27" s="119">
        <v>261396.49576999992</v>
      </c>
      <c r="AA27" s="120">
        <v>128720.42976999993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6</v>
      </c>
      <c r="D29" s="14">
        <v>0</v>
      </c>
      <c r="E29" s="14">
        <v>1</v>
      </c>
      <c r="F29" s="72">
        <f>SUM(C29:E29)</f>
        <v>7</v>
      </c>
      <c r="G29" s="14">
        <v>4</v>
      </c>
      <c r="H29" s="52">
        <f>F29</f>
        <v>7</v>
      </c>
      <c r="I29" s="14">
        <v>473412.702361</v>
      </c>
      <c r="J29" s="14">
        <v>462908.910408</v>
      </c>
      <c r="K29" s="14">
        <v>289402.743551</v>
      </c>
      <c r="L29" s="14">
        <v>0</v>
      </c>
      <c r="M29" s="14">
        <v>113279.14</v>
      </c>
      <c r="N29" s="84">
        <f>SUM(K29:M29)</f>
        <v>402681.88355100004</v>
      </c>
      <c r="O29" s="14">
        <v>403655.74818900006</v>
      </c>
      <c r="P29" s="14">
        <v>1042877.528864</v>
      </c>
      <c r="Q29" s="14">
        <v>5886.177699649357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f>F33</f>
        <v>0</v>
      </c>
      <c r="I33" s="111">
        <v>0</v>
      </c>
      <c r="J33" s="111">
        <v>0</v>
      </c>
      <c r="K33" s="111">
        <v>-2964.999452</v>
      </c>
      <c r="L33" s="111">
        <v>0</v>
      </c>
      <c r="M33" s="111">
        <v>0</v>
      </c>
      <c r="N33" s="82">
        <f>SUM(K33:M33)</f>
        <v>-2964.999452</v>
      </c>
      <c r="O33" s="111">
        <v>0</v>
      </c>
      <c r="P33" s="111">
        <v>13316.488767</v>
      </c>
      <c r="Q33" s="111">
        <v>13316.488767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5171</v>
      </c>
      <c r="D37" s="117">
        <v>120</v>
      </c>
      <c r="E37" s="117">
        <v>3</v>
      </c>
      <c r="F37" s="73">
        <f>SUM(C37:E37)</f>
        <v>5294</v>
      </c>
      <c r="G37" s="117">
        <v>1050</v>
      </c>
      <c r="H37" s="50"/>
      <c r="I37" s="117">
        <v>2315943.595124998</v>
      </c>
      <c r="J37" s="117">
        <v>400801.27812323533</v>
      </c>
      <c r="K37" s="117">
        <v>2280496.8296549986</v>
      </c>
      <c r="L37" s="117">
        <v>20461.855819999993</v>
      </c>
      <c r="M37" s="117">
        <v>9873.3</v>
      </c>
      <c r="N37" s="85">
        <f>SUM(K37:M37)</f>
        <v>2310831.9854749986</v>
      </c>
      <c r="O37" s="117">
        <v>395665.2781232353</v>
      </c>
      <c r="P37" s="117">
        <v>2346078.199050999</v>
      </c>
      <c r="Q37" s="117">
        <v>1912150.7255436985</v>
      </c>
      <c r="R37" s="117">
        <v>635032.4199999999</v>
      </c>
      <c r="S37" s="117">
        <v>1877.28</v>
      </c>
      <c r="T37" s="117">
        <v>0</v>
      </c>
      <c r="U37" s="73">
        <f>SUM(R37:T37)</f>
        <v>636909.7</v>
      </c>
      <c r="V37" s="117">
        <v>575813.35</v>
      </c>
      <c r="W37" s="117">
        <v>1877.28</v>
      </c>
      <c r="X37" s="117">
        <v>0</v>
      </c>
      <c r="Y37" s="73">
        <f>SUM(V37:X37)</f>
        <v>577690.63</v>
      </c>
      <c r="Z37" s="117">
        <v>578606.4369410006</v>
      </c>
      <c r="AA37" s="118">
        <v>519387.3669410007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7633</v>
      </c>
      <c r="D38" s="111">
        <v>99984</v>
      </c>
      <c r="E38" s="111">
        <v>26</v>
      </c>
      <c r="F38" s="69">
        <f>SUM(C38:E38)</f>
        <v>107643</v>
      </c>
      <c r="G38" s="111">
        <v>121907</v>
      </c>
      <c r="H38" s="51"/>
      <c r="I38" s="111">
        <v>17621298.461343102</v>
      </c>
      <c r="J38" s="111">
        <v>8615723.794901649</v>
      </c>
      <c r="K38" s="111">
        <v>10378539.627998007</v>
      </c>
      <c r="L38" s="111">
        <v>6914630.194788106</v>
      </c>
      <c r="M38" s="111">
        <v>147287.964308</v>
      </c>
      <c r="N38" s="82">
        <f>SUM(K38:M38)</f>
        <v>17440457.787094116</v>
      </c>
      <c r="O38" s="111">
        <v>8599818.139628584</v>
      </c>
      <c r="P38" s="111">
        <v>20534425.77714513</v>
      </c>
      <c r="Q38" s="111">
        <v>8702972.376223318</v>
      </c>
      <c r="R38" s="111">
        <v>4837588.5600000005</v>
      </c>
      <c r="S38" s="111">
        <v>1092041.05</v>
      </c>
      <c r="T38" s="111">
        <v>0</v>
      </c>
      <c r="U38" s="69">
        <f>SUM(R38:T38)</f>
        <v>5929629.61</v>
      </c>
      <c r="V38" s="111">
        <v>1101475.0400000005</v>
      </c>
      <c r="W38" s="111">
        <v>339017.623</v>
      </c>
      <c r="X38" s="111">
        <v>0</v>
      </c>
      <c r="Y38" s="69">
        <f>SUM(V38:X38)</f>
        <v>1440492.6630000006</v>
      </c>
      <c r="Z38" s="111">
        <v>3691034.429423731</v>
      </c>
      <c r="AA38" s="112">
        <v>1402842.827774696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730</v>
      </c>
      <c r="D40" s="90">
        <f>SUM(D41:D43)</f>
        <v>0</v>
      </c>
      <c r="E40" s="90">
        <f>SUM(E41:E43)</f>
        <v>5</v>
      </c>
      <c r="F40" s="66">
        <f>SUM(F41:F43)</f>
        <v>735</v>
      </c>
      <c r="G40" s="90">
        <f>SUM(G41:G43)</f>
        <v>526</v>
      </c>
      <c r="H40" s="51"/>
      <c r="I40" s="90">
        <f aca="true" t="shared" si="11" ref="I40:AA40">SUM(I41:I43)</f>
        <v>2240905.1334800003</v>
      </c>
      <c r="J40" s="90">
        <f t="shared" si="11"/>
        <v>1669382.8220222676</v>
      </c>
      <c r="K40" s="90">
        <f t="shared" si="11"/>
        <v>2236731.106083</v>
      </c>
      <c r="L40" s="90">
        <f t="shared" si="11"/>
        <v>0</v>
      </c>
      <c r="M40" s="90">
        <f t="shared" si="11"/>
        <v>448</v>
      </c>
      <c r="N40" s="75">
        <f t="shared" si="11"/>
        <v>2237179.106083</v>
      </c>
      <c r="O40" s="90">
        <f t="shared" si="11"/>
        <v>1668171.8535052675</v>
      </c>
      <c r="P40" s="90">
        <f t="shared" si="11"/>
        <v>1406079.489548</v>
      </c>
      <c r="Q40" s="90">
        <f t="shared" si="11"/>
        <v>524971.4127858796</v>
      </c>
      <c r="R40" s="90">
        <f t="shared" si="11"/>
        <v>394789.95999999996</v>
      </c>
      <c r="S40" s="90">
        <f t="shared" si="11"/>
        <v>0</v>
      </c>
      <c r="T40" s="90">
        <f t="shared" si="11"/>
        <v>0</v>
      </c>
      <c r="U40" s="66">
        <f t="shared" si="11"/>
        <v>394789.95999999996</v>
      </c>
      <c r="V40" s="90">
        <f t="shared" si="11"/>
        <v>203210.05</v>
      </c>
      <c r="W40" s="90">
        <f t="shared" si="11"/>
        <v>0</v>
      </c>
      <c r="X40" s="90">
        <f t="shared" si="11"/>
        <v>0</v>
      </c>
      <c r="Y40" s="66">
        <f t="shared" si="11"/>
        <v>203210.05</v>
      </c>
      <c r="Z40" s="90">
        <f t="shared" si="11"/>
        <v>482082.15636213357</v>
      </c>
      <c r="AA40" s="91">
        <f t="shared" si="11"/>
        <v>218148.67912749614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91</v>
      </c>
      <c r="D41" s="122">
        <v>0</v>
      </c>
      <c r="E41" s="122">
        <v>0</v>
      </c>
      <c r="F41" s="74">
        <f>SUM(C41:E41)</f>
        <v>91</v>
      </c>
      <c r="G41" s="122">
        <v>63</v>
      </c>
      <c r="H41" s="49"/>
      <c r="I41" s="122">
        <v>358868.01</v>
      </c>
      <c r="J41" s="122">
        <v>207619.96987700003</v>
      </c>
      <c r="K41" s="122">
        <v>355141.982603</v>
      </c>
      <c r="L41" s="122">
        <v>0</v>
      </c>
      <c r="M41" s="122">
        <v>0</v>
      </c>
      <c r="N41" s="86">
        <f>SUM(K41:M41)</f>
        <v>355141.982603</v>
      </c>
      <c r="O41" s="122">
        <v>206409.00136000005</v>
      </c>
      <c r="P41" s="122">
        <v>408043.2630490001</v>
      </c>
      <c r="Q41" s="122">
        <v>186536.0789780826</v>
      </c>
      <c r="R41" s="122">
        <v>98456.45999999999</v>
      </c>
      <c r="S41" s="122">
        <v>0</v>
      </c>
      <c r="T41" s="122">
        <v>0</v>
      </c>
      <c r="U41" s="74">
        <f>SUM(R41:T41)</f>
        <v>98456.45999999999</v>
      </c>
      <c r="V41" s="122">
        <v>34413.799999999996</v>
      </c>
      <c r="W41" s="122">
        <v>0</v>
      </c>
      <c r="X41" s="122">
        <v>0</v>
      </c>
      <c r="Y41" s="74">
        <f>SUM(V41:X41)</f>
        <v>34413.799999999996</v>
      </c>
      <c r="Z41" s="122">
        <v>472961.1949799997</v>
      </c>
      <c r="AA41" s="123">
        <v>211899.4705274998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536</v>
      </c>
      <c r="D42" s="129">
        <v>0</v>
      </c>
      <c r="E42" s="129">
        <v>5</v>
      </c>
      <c r="F42" s="60">
        <f>SUM(C42:E42)</f>
        <v>541</v>
      </c>
      <c r="G42" s="129">
        <v>372</v>
      </c>
      <c r="H42" s="127"/>
      <c r="I42" s="129">
        <v>447450.48853</v>
      </c>
      <c r="J42" s="129">
        <v>219169.08329599982</v>
      </c>
      <c r="K42" s="129">
        <v>447002.4885300001</v>
      </c>
      <c r="L42" s="129">
        <v>0</v>
      </c>
      <c r="M42" s="129">
        <v>448</v>
      </c>
      <c r="N42" s="57">
        <f>SUM(K42:M42)</f>
        <v>447450.4885300001</v>
      </c>
      <c r="O42" s="129">
        <v>219169.08329599982</v>
      </c>
      <c r="P42" s="129">
        <v>336713.281276</v>
      </c>
      <c r="Q42" s="129">
        <v>203492.17389716278</v>
      </c>
      <c r="R42" s="129">
        <v>185208.5</v>
      </c>
      <c r="S42" s="129">
        <v>0</v>
      </c>
      <c r="T42" s="129">
        <v>0</v>
      </c>
      <c r="U42" s="60">
        <f>SUM(R42:T42)</f>
        <v>185208.5</v>
      </c>
      <c r="V42" s="129">
        <v>113233.73999999999</v>
      </c>
      <c r="W42" s="129">
        <v>0</v>
      </c>
      <c r="X42" s="129">
        <v>0</v>
      </c>
      <c r="Y42" s="60">
        <f>SUM(V42:X42)</f>
        <v>113233.73999999999</v>
      </c>
      <c r="Z42" s="129">
        <v>37002.00234999636</v>
      </c>
      <c r="AA42" s="130">
        <v>11099.19859999635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103</v>
      </c>
      <c r="D43" s="119">
        <v>0</v>
      </c>
      <c r="E43" s="119">
        <v>0</v>
      </c>
      <c r="F43" s="71">
        <f>SUM(C43:E43)</f>
        <v>103</v>
      </c>
      <c r="G43" s="119">
        <v>91</v>
      </c>
      <c r="H43" s="48"/>
      <c r="I43" s="119">
        <v>1434586.63495</v>
      </c>
      <c r="J43" s="119">
        <v>1242593.7688492679</v>
      </c>
      <c r="K43" s="119">
        <v>1434586.6349499999</v>
      </c>
      <c r="L43" s="119">
        <v>0</v>
      </c>
      <c r="M43" s="119">
        <v>0</v>
      </c>
      <c r="N43" s="83">
        <f>SUM(K43:M43)</f>
        <v>1434586.6349499999</v>
      </c>
      <c r="O43" s="119">
        <v>1242593.7688492676</v>
      </c>
      <c r="P43" s="119">
        <v>661322.945223</v>
      </c>
      <c r="Q43" s="119">
        <v>134943.1599106342</v>
      </c>
      <c r="R43" s="119">
        <v>111125</v>
      </c>
      <c r="S43" s="119">
        <v>0</v>
      </c>
      <c r="T43" s="119">
        <v>0</v>
      </c>
      <c r="U43" s="71">
        <f>SUM(R43:T43)</f>
        <v>111125</v>
      </c>
      <c r="V43" s="119">
        <v>55562.51</v>
      </c>
      <c r="W43" s="119">
        <v>0</v>
      </c>
      <c r="X43" s="119">
        <v>0</v>
      </c>
      <c r="Y43" s="71">
        <f>SUM(V43:X43)</f>
        <v>55562.51</v>
      </c>
      <c r="Z43" s="119">
        <v>-27881.0409678625</v>
      </c>
      <c r="AA43" s="120">
        <v>-4849.989999999998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2414</v>
      </c>
      <c r="D45" s="114">
        <f>SUM(D46:D48)</f>
        <v>42609</v>
      </c>
      <c r="E45" s="114">
        <f>SUM(E46:E48)</f>
        <v>7</v>
      </c>
      <c r="F45" s="70">
        <f>SUM(F46:F48)</f>
        <v>45030</v>
      </c>
      <c r="G45" s="114">
        <f>SUM(G46:G48)</f>
        <v>36222</v>
      </c>
      <c r="H45" s="51"/>
      <c r="I45" s="114">
        <f aca="true" t="shared" si="13" ref="I45:AA45">SUM(I46:I48)</f>
        <v>10091129.979828</v>
      </c>
      <c r="J45" s="114">
        <f t="shared" si="13"/>
        <v>5152209.988061618</v>
      </c>
      <c r="K45" s="114">
        <f t="shared" si="13"/>
        <v>6602958.030249</v>
      </c>
      <c r="L45" s="114">
        <f t="shared" si="13"/>
        <v>1194017.4290049998</v>
      </c>
      <c r="M45" s="114">
        <f t="shared" si="13"/>
        <v>27023.2</v>
      </c>
      <c r="N45" s="15">
        <f t="shared" si="13"/>
        <v>7823998.659254</v>
      </c>
      <c r="O45" s="114">
        <f t="shared" si="13"/>
        <v>5139847.923405619</v>
      </c>
      <c r="P45" s="114">
        <f t="shared" si="13"/>
        <v>8798280.512681</v>
      </c>
      <c r="Q45" s="114">
        <f t="shared" si="13"/>
        <v>4665830.750188187</v>
      </c>
      <c r="R45" s="114">
        <f t="shared" si="13"/>
        <v>870.56</v>
      </c>
      <c r="S45" s="114">
        <f t="shared" si="13"/>
        <v>174716.07000000004</v>
      </c>
      <c r="T45" s="114">
        <f t="shared" si="13"/>
        <v>0</v>
      </c>
      <c r="U45" s="70">
        <f t="shared" si="13"/>
        <v>175586.63000000003</v>
      </c>
      <c r="V45" s="114">
        <f t="shared" si="13"/>
        <v>870.56</v>
      </c>
      <c r="W45" s="114">
        <f t="shared" si="13"/>
        <v>174716.07000000004</v>
      </c>
      <c r="X45" s="114">
        <f t="shared" si="13"/>
        <v>0</v>
      </c>
      <c r="Y45" s="70">
        <f t="shared" si="13"/>
        <v>175586.63000000003</v>
      </c>
      <c r="Z45" s="114">
        <f t="shared" si="13"/>
        <v>273030.83262735745</v>
      </c>
      <c r="AA45" s="115">
        <f t="shared" si="13"/>
        <v>268913.74469735747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1690</v>
      </c>
      <c r="D46" s="132">
        <v>604</v>
      </c>
      <c r="E46" s="132">
        <v>1</v>
      </c>
      <c r="F46" s="61">
        <f>SUM(C46:E46)</f>
        <v>2295</v>
      </c>
      <c r="G46" s="132">
        <v>2176</v>
      </c>
      <c r="H46" s="49"/>
      <c r="I46" s="132">
        <v>1686548.6483779997</v>
      </c>
      <c r="J46" s="132">
        <v>673930.8278106039</v>
      </c>
      <c r="K46" s="132">
        <v>1505732.8644450002</v>
      </c>
      <c r="L46" s="132">
        <v>166742.025991</v>
      </c>
      <c r="M46" s="132">
        <v>13400</v>
      </c>
      <c r="N46" s="58">
        <f>SUM(K46:M46)</f>
        <v>1685874.8904360002</v>
      </c>
      <c r="O46" s="132">
        <v>673930.8278106039</v>
      </c>
      <c r="P46" s="132">
        <v>1904357.989567</v>
      </c>
      <c r="Q46" s="132">
        <v>1178266.767181442</v>
      </c>
      <c r="R46" s="132">
        <v>604.31</v>
      </c>
      <c r="S46" s="132">
        <v>12237.29</v>
      </c>
      <c r="T46" s="132">
        <v>0</v>
      </c>
      <c r="U46" s="61">
        <f>SUM(R46:T46)</f>
        <v>12841.6</v>
      </c>
      <c r="V46" s="132">
        <v>604.31</v>
      </c>
      <c r="W46" s="132">
        <v>12237.29</v>
      </c>
      <c r="X46" s="132">
        <v>0</v>
      </c>
      <c r="Y46" s="61">
        <f>SUM(V46:X46)</f>
        <v>12841.6</v>
      </c>
      <c r="Z46" s="132">
        <v>46066.20944</v>
      </c>
      <c r="AA46" s="133">
        <v>45603.052359999994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113</v>
      </c>
      <c r="D47" s="96">
        <v>0</v>
      </c>
      <c r="E47" s="96">
        <v>0</v>
      </c>
      <c r="F47" s="63">
        <f>SUM(C47:E47)</f>
        <v>113</v>
      </c>
      <c r="G47" s="96">
        <v>102</v>
      </c>
      <c r="H47" s="127"/>
      <c r="I47" s="96">
        <v>659585.079438</v>
      </c>
      <c r="J47" s="96">
        <v>209559.40282827595</v>
      </c>
      <c r="K47" s="96">
        <v>658827.0392739999</v>
      </c>
      <c r="L47" s="96">
        <v>0</v>
      </c>
      <c r="M47" s="96">
        <v>0</v>
      </c>
      <c r="N47" s="77">
        <f>SUM(K47:M47)</f>
        <v>658827.0392739999</v>
      </c>
      <c r="O47" s="96">
        <v>209559.40282827592</v>
      </c>
      <c r="P47" s="96">
        <v>631002.5570139999</v>
      </c>
      <c r="Q47" s="96">
        <v>496771.5800093862</v>
      </c>
      <c r="R47" s="96">
        <v>266.25</v>
      </c>
      <c r="S47" s="96">
        <v>0</v>
      </c>
      <c r="T47" s="96">
        <v>0</v>
      </c>
      <c r="U47" s="63">
        <f>SUM(R47:T47)</f>
        <v>266.25</v>
      </c>
      <c r="V47" s="96">
        <v>266.25</v>
      </c>
      <c r="W47" s="96">
        <v>0</v>
      </c>
      <c r="X47" s="96">
        <v>0</v>
      </c>
      <c r="Y47" s="63">
        <f>SUM(V47:X47)</f>
        <v>266.25</v>
      </c>
      <c r="Z47" s="96">
        <v>1266.25</v>
      </c>
      <c r="AA47" s="97">
        <v>1266.25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611</v>
      </c>
      <c r="D48" s="119">
        <v>42005</v>
      </c>
      <c r="E48" s="119">
        <v>6</v>
      </c>
      <c r="F48" s="71">
        <f>SUM(C48:E48)</f>
        <v>42622</v>
      </c>
      <c r="G48" s="119">
        <v>33944</v>
      </c>
      <c r="H48" s="127"/>
      <c r="I48" s="119">
        <v>7744996.252012</v>
      </c>
      <c r="J48" s="119">
        <v>4268719.757422739</v>
      </c>
      <c r="K48" s="119">
        <v>4438398.12653</v>
      </c>
      <c r="L48" s="119">
        <v>1027275.4030139999</v>
      </c>
      <c r="M48" s="119">
        <v>13623.2</v>
      </c>
      <c r="N48" s="83">
        <f>SUM(K48:M48)</f>
        <v>5479296.729544</v>
      </c>
      <c r="O48" s="119">
        <v>4256357.692766739</v>
      </c>
      <c r="P48" s="119">
        <v>6262919.9661</v>
      </c>
      <c r="Q48" s="119">
        <v>2990792.402997359</v>
      </c>
      <c r="R48" s="119">
        <v>0</v>
      </c>
      <c r="S48" s="119">
        <v>162478.78000000003</v>
      </c>
      <c r="T48" s="119">
        <v>0</v>
      </c>
      <c r="U48" s="71">
        <f>SUM(R48:T48)</f>
        <v>162478.78000000003</v>
      </c>
      <c r="V48" s="119">
        <v>0</v>
      </c>
      <c r="W48" s="119">
        <v>162478.78000000003</v>
      </c>
      <c r="X48" s="119">
        <v>0</v>
      </c>
      <c r="Y48" s="71">
        <f>SUM(V48:X48)</f>
        <v>162478.78000000003</v>
      </c>
      <c r="Z48" s="119">
        <v>225698.37318735744</v>
      </c>
      <c r="AA48" s="120">
        <v>222044.4423373575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1" t="s">
        <v>69</v>
      </c>
      <c r="B50" s="262"/>
      <c r="C50" s="38">
        <f>C11+C16+C17+C20+C21+C24+C28+C29+C30+C33+C34+C37+C38+C39+C40+C44+C45+C49</f>
        <v>45796</v>
      </c>
      <c r="D50" s="15">
        <f aca="true" t="shared" si="15" ref="D50:AL50">D11+D16+D17+D20+D21+D24+D28+D29+D30+D33+D34+D37+D38+D39+D40+D44+D45+D49</f>
        <v>1288958</v>
      </c>
      <c r="E50" s="15">
        <f t="shared" si="15"/>
        <v>2044</v>
      </c>
      <c r="F50" s="15">
        <f t="shared" si="15"/>
        <v>1336798</v>
      </c>
      <c r="G50" s="15">
        <f t="shared" si="15"/>
        <v>1065446</v>
      </c>
      <c r="H50" s="15">
        <f t="shared" si="15"/>
        <v>569732</v>
      </c>
      <c r="I50" s="15">
        <f t="shared" si="15"/>
        <v>62152996.35257232</v>
      </c>
      <c r="J50" s="15">
        <f t="shared" si="15"/>
        <v>16766725.76225819</v>
      </c>
      <c r="K50" s="15">
        <f t="shared" si="15"/>
        <v>29348201.59715867</v>
      </c>
      <c r="L50" s="15">
        <f t="shared" si="15"/>
        <v>27799662.80546471</v>
      </c>
      <c r="M50" s="15">
        <f t="shared" si="15"/>
        <v>1041652.6105399975</v>
      </c>
      <c r="N50" s="15">
        <f t="shared" si="15"/>
        <v>58189517.01316338</v>
      </c>
      <c r="O50" s="15">
        <f t="shared" si="15"/>
        <v>16661675.411631126</v>
      </c>
      <c r="P50" s="15">
        <f t="shared" si="15"/>
        <v>64213890.92713108</v>
      </c>
      <c r="Q50" s="15">
        <f t="shared" si="15"/>
        <v>45395141.15055811</v>
      </c>
      <c r="R50" s="15">
        <f t="shared" si="15"/>
        <v>10897476.13985374</v>
      </c>
      <c r="S50" s="15">
        <f t="shared" si="15"/>
        <v>12011711.11075765</v>
      </c>
      <c r="T50" s="15">
        <f t="shared" si="15"/>
        <v>2830879.1200000006</v>
      </c>
      <c r="U50" s="15">
        <f t="shared" si="15"/>
        <v>25740066.370611392</v>
      </c>
      <c r="V50" s="15">
        <f t="shared" si="15"/>
        <v>6877046.149853738</v>
      </c>
      <c r="W50" s="15">
        <f t="shared" si="15"/>
        <v>11020805.123757651</v>
      </c>
      <c r="X50" s="15">
        <f t="shared" si="15"/>
        <v>1273117.490000001</v>
      </c>
      <c r="Y50" s="15">
        <f t="shared" si="15"/>
        <v>19170968.76361139</v>
      </c>
      <c r="Z50" s="15">
        <f t="shared" si="15"/>
        <v>20785797.188114785</v>
      </c>
      <c r="AA50" s="16">
        <f t="shared" si="15"/>
        <v>17809783.117037207</v>
      </c>
      <c r="AC50" s="55">
        <f t="shared" si="15"/>
        <v>1398880.6080882354</v>
      </c>
      <c r="AD50" s="15">
        <f t="shared" si="15"/>
        <v>0</v>
      </c>
      <c r="AE50" s="15">
        <f t="shared" si="15"/>
        <v>1398880.6080882354</v>
      </c>
      <c r="AF50" s="15">
        <f t="shared" si="15"/>
        <v>0</v>
      </c>
      <c r="AG50" s="15">
        <f t="shared" si="15"/>
        <v>1240487.456815181</v>
      </c>
      <c r="AH50" s="15">
        <f t="shared" si="15"/>
        <v>1240487.456815181</v>
      </c>
      <c r="AI50" s="15">
        <f t="shared" si="15"/>
        <v>32584.240611392153</v>
      </c>
      <c r="AJ50" s="15">
        <f t="shared" si="15"/>
        <v>32584.240611392153</v>
      </c>
      <c r="AK50" s="15">
        <f t="shared" si="15"/>
        <v>82509.25384668628</v>
      </c>
      <c r="AL50" s="16">
        <f t="shared" si="15"/>
        <v>82509.25384668628</v>
      </c>
    </row>
    <row r="52" spans="2:27" ht="1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5">
      <c r="U54" s="24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Maia Memarnishvili (Aldagi)</cp:lastModifiedBy>
  <cp:lastPrinted>2017-10-18T12:38:28Z</cp:lastPrinted>
  <dcterms:created xsi:type="dcterms:W3CDTF">1996-10-14T23:33:28Z</dcterms:created>
  <dcterms:modified xsi:type="dcterms:W3CDTF">2018-11-09T13:17:10Z</dcterms:modified>
  <cp:category/>
  <cp:version/>
  <cp:contentType/>
  <cp:contentStatus/>
</cp:coreProperties>
</file>